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льщик" sheetId="4" r:id="rId1"/>
    <sheet name="Лист1" sheetId="1" r:id="rId2"/>
    <sheet name="Лист2" sheetId="2" r:id="rId3"/>
    <sheet name="Лист3" sheetId="3" r:id="rId4"/>
  </sheets>
  <definedNames>
    <definedName name="_xlnm.Print_Area" localSheetId="0">Польщик!$A$1:$L$36</definedName>
  </definedNames>
  <calcPr calcId="145621"/>
</workbook>
</file>

<file path=xl/calcChain.xml><?xml version="1.0" encoding="utf-8"?>
<calcChain xmlns="http://schemas.openxmlformats.org/spreadsheetml/2006/main">
  <c r="P24" i="4" l="1"/>
  <c r="O24" i="4"/>
  <c r="N24" i="4"/>
  <c r="G24" i="4"/>
  <c r="B24" i="4"/>
  <c r="N23" i="4"/>
  <c r="G23" i="4"/>
  <c r="B23" i="4"/>
  <c r="P22" i="4"/>
  <c r="O22" i="4"/>
  <c r="N22" i="4"/>
  <c r="G22" i="4"/>
  <c r="B22" i="4"/>
  <c r="P21" i="4"/>
  <c r="O21" i="4"/>
  <c r="N21" i="4"/>
  <c r="G21" i="4"/>
  <c r="B21" i="4"/>
  <c r="O20" i="4"/>
  <c r="N20" i="4"/>
  <c r="G20" i="4"/>
  <c r="B20" i="4"/>
  <c r="P19" i="4"/>
  <c r="O19" i="4"/>
  <c r="N19" i="4"/>
  <c r="G19" i="4"/>
  <c r="B19" i="4"/>
  <c r="P18" i="4"/>
  <c r="O18" i="4"/>
  <c r="N18" i="4"/>
  <c r="G18" i="4"/>
  <c r="B18" i="4"/>
  <c r="P17" i="4"/>
  <c r="O17" i="4"/>
  <c r="N17" i="4"/>
  <c r="G17" i="4"/>
  <c r="B17" i="4"/>
  <c r="O16" i="4"/>
  <c r="N16" i="4"/>
  <c r="G16" i="4"/>
  <c r="B16" i="4"/>
  <c r="K15" i="4"/>
  <c r="K25" i="4" s="1"/>
  <c r="J15" i="4"/>
  <c r="J25" i="4" s="1"/>
  <c r="I15" i="4"/>
  <c r="I25" i="4" s="1"/>
  <c r="H15" i="4"/>
  <c r="M15" i="4" s="1"/>
  <c r="F15" i="4"/>
  <c r="F25" i="4" s="1"/>
  <c r="E15" i="4"/>
  <c r="E25" i="4" s="1"/>
  <c r="D15" i="4"/>
  <c r="D25" i="4" s="1"/>
  <c r="C15" i="4"/>
  <c r="C25" i="4" s="1"/>
  <c r="B15" i="4"/>
  <c r="B25" i="4" s="1"/>
  <c r="P14" i="4"/>
  <c r="G14" i="4"/>
  <c r="B14" i="4"/>
  <c r="P13" i="4"/>
  <c r="G13" i="4"/>
  <c r="B13" i="4"/>
  <c r="N12" i="4"/>
  <c r="G12" i="4"/>
  <c r="B12" i="4"/>
  <c r="P11" i="4"/>
  <c r="O11" i="4"/>
  <c r="N11" i="4"/>
  <c r="M11" i="4"/>
  <c r="G11" i="4"/>
  <c r="G15" i="4" s="1"/>
  <c r="G25" i="4" s="1"/>
  <c r="B11" i="4"/>
  <c r="O10" i="4"/>
  <c r="N10" i="4"/>
  <c r="M10" i="4"/>
  <c r="G10" i="4"/>
  <c r="B10" i="4"/>
  <c r="O9" i="4"/>
  <c r="N9" i="4"/>
  <c r="M9" i="4"/>
  <c r="G9" i="4"/>
  <c r="B9" i="4"/>
  <c r="N25" i="4" l="1"/>
  <c r="P25" i="4"/>
  <c r="O25" i="4"/>
  <c r="O15" i="4"/>
  <c r="N15" i="4"/>
  <c r="P15" i="4"/>
  <c r="H25" i="4"/>
  <c r="M25" i="4" s="1"/>
</calcChain>
</file>

<file path=xl/sharedStrings.xml><?xml version="1.0" encoding="utf-8"?>
<sst xmlns="http://schemas.openxmlformats.org/spreadsheetml/2006/main" count="43" uniqueCount="36">
  <si>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2022 года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</si>
  <si>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</si>
  <si>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чел.</t>
  </si>
  <si>
    <t>Фактические расходы на оплату труда служащих (работников) учреждений,  тыс. рублей</t>
  </si>
  <si>
    <t>Примечание</t>
  </si>
  <si>
    <t>Всего</t>
  </si>
  <si>
    <t>в том числе: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</si>
  <si>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</si>
  <si>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</si>
  <si>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</si>
  <si>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</si>
  <si>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>СНД</t>
  </si>
  <si>
    <t>КСП</t>
  </si>
  <si>
    <t>Администрация</t>
  </si>
  <si>
    <t>за счет субвенции</t>
  </si>
  <si>
    <t>МТВ</t>
  </si>
  <si>
    <t>Майкопские новости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</si>
  <si>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</si>
  <si>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</si>
  <si>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</si>
  <si>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</si>
  <si>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Финансовое управление</t>
  </si>
  <si>
    <t>Комитет по управлению имуществом</t>
  </si>
  <si>
    <t>Управление культуры</t>
  </si>
  <si>
    <t>Комитет по образованию</t>
  </si>
  <si>
    <t>Управление сельского хозяйства</t>
  </si>
  <si>
    <t>Управление ЖКХ и благоустройства</t>
  </si>
  <si>
    <t>Итого</t>
  </si>
  <si>
    <t>численность указывается фактическая</t>
  </si>
  <si>
    <t>только КОСГУ 211 по факту  (все,что начислили по сост.на 31 число)</t>
  </si>
  <si>
    <t>премия по смотр-конкурсу включается</t>
  </si>
  <si>
    <t>Руководитель Финансового управления администрации МО "Город Майкоп"</t>
  </si>
  <si>
    <t>Л.В. Ялина</t>
  </si>
  <si>
    <t>Руководитель Финансового управления Администрации МО "Город Майкоп"</t>
  </si>
  <si>
    <t>С.Б. Шаова</t>
  </si>
  <si>
    <t>52-23-61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</si>
</sst>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" fontId="15" fillId="0" borderId="6">
      <alignment horizontal="right"/>
    </xf>
    <xf numFmtId="0" fontId="1" fillId="0" borderId="0"/>
    <xf numFmtId="0" fontId="1" fillId="2" borderId="1" applyNumberFormat="0" applyFont="0" applyAlignment="0" applyProtection="0"/>
  </cellStyleXfs>
  <cellXfs count="61">
    <xf numFmtId="0" fontId="0" fillId="0" borderId="0" xfId="0"/>
    <xf numFmtId="0" fontId="2" fillId="0" borderId="0" xfId="1"/>
    <xf numFmtId="0" fontId="2" fillId="0" borderId="0" xfId="1"/>
    <xf numFmtId="0" fontId="3" fillId="0" borderId="0" xfId="1" applyFont="1" applyAlignment="1">
      <alignment horizontal="center" vertical="distributed" wrapText="1"/>
    </xf>
    <xf numFmtId="0" fontId="3" fillId="0" borderId="0" xfId="1" applyFont="1" applyAlignment="1">
      <alignment horizontal="center" vertical="distributed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2" fontId="2" fillId="0" borderId="0" xfId="1" applyNumberFormat="1" applyFont="1"/>
    <xf numFmtId="0" fontId="2" fillId="0" borderId="0" xfId="1" applyFont="1"/>
    <xf numFmtId="0" fontId="5" fillId="0" borderId="0" xfId="1" applyFont="1"/>
    <xf numFmtId="0" fontId="4" fillId="6" borderId="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164" fontId="2" fillId="7" borderId="3" xfId="1" applyNumberFormat="1" applyFont="1" applyFill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center" vertical="center" wrapText="1"/>
    </xf>
    <xf numFmtId="164" fontId="2" fillId="8" borderId="3" xfId="1" applyNumberFormat="1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2" fillId="0" borderId="3" xfId="1" applyFill="1" applyBorder="1"/>
    <xf numFmtId="0" fontId="2" fillId="0" borderId="0" xfId="1" applyFill="1"/>
    <xf numFmtId="164" fontId="7" fillId="5" borderId="3" xfId="1" applyNumberFormat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left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9" fillId="0" borderId="3" xfId="1" applyFont="1" applyBorder="1"/>
    <xf numFmtId="0" fontId="9" fillId="0" borderId="0" xfId="1" applyFont="1"/>
    <xf numFmtId="0" fontId="4" fillId="0" borderId="0" xfId="1" applyFont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6">
    <cellStyle name="Normal_Regional Data for IGR" xfId="2"/>
    <cellStyle name="xl105" xfId="3"/>
    <cellStyle name="Обычный" xfId="0" builtinId="0"/>
    <cellStyle name="Обычный 2" xfId="1"/>
    <cellStyle name="Обычный 3" xfId="4"/>
    <cellStyle name="Примеча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21" sqref="J21"/>
    </sheetView>
  </sheetViews>
  <sheetFormatPr defaultRowHeight="12.75" x14ac:dyDescent="0.2"/>
  <cols>
    <col min="1" max="1" width="42.28515625" style="1" customWidth="1"/>
    <col min="2" max="2" width="9.28515625" style="1" bestFit="1" customWidth="1"/>
    <col min="3" max="3" width="15" style="1" customWidth="1"/>
    <col min="4" max="4" width="14.85546875" style="1" customWidth="1"/>
    <col min="5" max="5" width="14.42578125" style="1" customWidth="1"/>
    <col min="6" max="6" width="14" style="1" customWidth="1"/>
    <col min="7" max="7" width="14.140625" style="1" customWidth="1"/>
    <col min="8" max="8" width="14.85546875" style="1" customWidth="1"/>
    <col min="9" max="9" width="15.140625" style="1" customWidth="1"/>
    <col min="10" max="10" width="14.5703125" style="1" customWidth="1"/>
    <col min="11" max="11" width="14.85546875" style="1" customWidth="1"/>
    <col min="12" max="12" width="12.7109375" style="1" hidden="1" customWidth="1"/>
    <col min="13" max="15" width="9.140625" style="1"/>
    <col min="16" max="16" width="15.42578125" style="1" customWidth="1"/>
    <col min="17" max="16384" width="9.140625" style="1"/>
  </cols>
  <sheetData>
    <row r="1" spans="1:17" x14ac:dyDescent="0.2">
      <c r="K1" s="2"/>
      <c r="L1" s="2"/>
    </row>
    <row r="3" spans="1:17" ht="63.75" customHeight="1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7" ht="15.7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7" ht="27.75" customHeight="1" x14ac:dyDescent="0.2">
      <c r="A6" s="7" t="s">
        <v>1</v>
      </c>
      <c r="B6" s="8" t="s">
        <v>2</v>
      </c>
      <c r="C6" s="8"/>
      <c r="D6" s="8"/>
      <c r="E6" s="8"/>
      <c r="F6" s="8"/>
      <c r="G6" s="8" t="s">
        <v>3</v>
      </c>
      <c r="H6" s="8"/>
      <c r="I6" s="8"/>
      <c r="J6" s="8"/>
      <c r="K6" s="8"/>
      <c r="L6" s="9" t="s">
        <v>4</v>
      </c>
    </row>
    <row r="7" spans="1:17" x14ac:dyDescent="0.2">
      <c r="A7" s="10"/>
      <c r="B7" s="11" t="s">
        <v>5</v>
      </c>
      <c r="C7" s="8" t="s">
        <v>6</v>
      </c>
      <c r="D7" s="8"/>
      <c r="E7" s="8"/>
      <c r="F7" s="8"/>
      <c r="G7" s="11" t="s">
        <v>5</v>
      </c>
      <c r="H7" s="8" t="s">
        <v>6</v>
      </c>
      <c r="I7" s="8"/>
      <c r="J7" s="8"/>
      <c r="K7" s="8"/>
      <c r="L7" s="12"/>
    </row>
    <row r="8" spans="1:17" ht="51" x14ac:dyDescent="0.2">
      <c r="A8" s="13"/>
      <c r="B8" s="11"/>
      <c r="C8" s="14" t="s">
        <v>7</v>
      </c>
      <c r="D8" s="14" t="s">
        <v>8</v>
      </c>
      <c r="E8" s="14" t="s">
        <v>9</v>
      </c>
      <c r="F8" s="14" t="s">
        <v>10</v>
      </c>
      <c r="G8" s="11"/>
      <c r="H8" s="14" t="s">
        <v>7</v>
      </c>
      <c r="I8" s="14" t="s">
        <v>8</v>
      </c>
      <c r="J8" s="14" t="s">
        <v>9</v>
      </c>
      <c r="K8" s="14" t="s">
        <v>10</v>
      </c>
      <c r="L8" s="15"/>
    </row>
    <row r="9" spans="1:17" s="25" customFormat="1" x14ac:dyDescent="0.2">
      <c r="A9" s="16" t="s">
        <v>11</v>
      </c>
      <c r="B9" s="17">
        <f>SUM(C9:F9)</f>
        <v>12.9</v>
      </c>
      <c r="C9" s="18">
        <v>2</v>
      </c>
      <c r="D9" s="18">
        <v>10</v>
      </c>
      <c r="E9" s="18">
        <v>0.9</v>
      </c>
      <c r="F9" s="19"/>
      <c r="G9" s="20">
        <f t="shared" ref="G9:G14" si="0">SUM(H9:K9)</f>
        <v>4429.7000000000007</v>
      </c>
      <c r="H9" s="18">
        <v>1247.9000000000001</v>
      </c>
      <c r="I9" s="18">
        <v>3015.3</v>
      </c>
      <c r="J9" s="18">
        <v>166.5</v>
      </c>
      <c r="K9" s="21"/>
      <c r="L9" s="22"/>
      <c r="M9" s="23">
        <f>H9/C9/6</f>
        <v>103.99166666666667</v>
      </c>
      <c r="N9" s="23">
        <f>I9/D9/6</f>
        <v>50.255000000000003</v>
      </c>
      <c r="O9" s="23">
        <f>J9/E9/6</f>
        <v>30.833333333333332</v>
      </c>
      <c r="P9" s="23"/>
      <c r="Q9" s="24"/>
    </row>
    <row r="10" spans="1:17" s="25" customFormat="1" x14ac:dyDescent="0.2">
      <c r="A10" s="16" t="s">
        <v>12</v>
      </c>
      <c r="B10" s="17">
        <f>SUM(C10:F10)</f>
        <v>8</v>
      </c>
      <c r="C10" s="18">
        <v>1</v>
      </c>
      <c r="D10" s="18">
        <v>5</v>
      </c>
      <c r="E10" s="18">
        <v>2</v>
      </c>
      <c r="F10" s="19"/>
      <c r="G10" s="20">
        <f t="shared" si="0"/>
        <v>2009.5</v>
      </c>
      <c r="H10" s="18">
        <v>510.7</v>
      </c>
      <c r="I10" s="18">
        <v>1314.8</v>
      </c>
      <c r="J10" s="18">
        <v>184</v>
      </c>
      <c r="K10" s="18"/>
      <c r="L10" s="22"/>
      <c r="M10" s="23">
        <f t="shared" ref="M10:O25" si="1">H10/C10/6</f>
        <v>85.11666666666666</v>
      </c>
      <c r="N10" s="23">
        <f t="shared" si="1"/>
        <v>43.826666666666661</v>
      </c>
      <c r="O10" s="23">
        <f t="shared" si="1"/>
        <v>15.333333333333334</v>
      </c>
      <c r="P10" s="23"/>
      <c r="Q10" s="24"/>
    </row>
    <row r="11" spans="1:17" s="25" customFormat="1" hidden="1" x14ac:dyDescent="0.2">
      <c r="A11" s="26" t="s">
        <v>13</v>
      </c>
      <c r="B11" s="27">
        <f t="shared" ref="B11:B13" si="2">SUM(C11:F11)</f>
        <v>146.1</v>
      </c>
      <c r="C11" s="27">
        <v>1</v>
      </c>
      <c r="D11" s="27">
        <v>104.9</v>
      </c>
      <c r="E11" s="27">
        <v>5.0999999999999996</v>
      </c>
      <c r="F11" s="28">
        <v>35.1</v>
      </c>
      <c r="G11" s="29">
        <f t="shared" si="0"/>
        <v>36693.199999999997</v>
      </c>
      <c r="H11" s="29">
        <v>622.6</v>
      </c>
      <c r="I11" s="29">
        <v>31053.7</v>
      </c>
      <c r="J11" s="29">
        <v>534.79999999999995</v>
      </c>
      <c r="K11" s="29">
        <v>4482.1000000000004</v>
      </c>
      <c r="L11" s="22"/>
      <c r="M11" s="23">
        <f t="shared" si="1"/>
        <v>103.76666666666667</v>
      </c>
      <c r="N11" s="23">
        <f t="shared" si="1"/>
        <v>49.338576421989195</v>
      </c>
      <c r="O11" s="23">
        <f t="shared" si="1"/>
        <v>17.477124183006534</v>
      </c>
      <c r="P11" s="23">
        <f>K11/F11/3</f>
        <v>42.565052231718902</v>
      </c>
      <c r="Q11" s="24"/>
    </row>
    <row r="12" spans="1:17" s="25" customFormat="1" hidden="1" x14ac:dyDescent="0.2">
      <c r="A12" s="26" t="s">
        <v>14</v>
      </c>
      <c r="B12" s="27">
        <f t="shared" si="2"/>
        <v>12</v>
      </c>
      <c r="C12" s="27"/>
      <c r="D12" s="27">
        <v>12</v>
      </c>
      <c r="E12" s="27"/>
      <c r="F12" s="27"/>
      <c r="G12" s="30">
        <f t="shared" si="0"/>
        <v>2611.6999999999998</v>
      </c>
      <c r="H12" s="30"/>
      <c r="I12" s="30">
        <v>2611.6999999999998</v>
      </c>
      <c r="J12" s="30"/>
      <c r="K12" s="29"/>
      <c r="L12" s="22"/>
      <c r="M12" s="23"/>
      <c r="N12" s="23">
        <f t="shared" si="1"/>
        <v>36.273611111111109</v>
      </c>
      <c r="O12" s="23"/>
      <c r="P12" s="23"/>
      <c r="Q12" s="24"/>
    </row>
    <row r="13" spans="1:17" s="25" customFormat="1" hidden="1" x14ac:dyDescent="0.2">
      <c r="A13" s="26" t="s">
        <v>15</v>
      </c>
      <c r="B13" s="27">
        <f t="shared" si="2"/>
        <v>28</v>
      </c>
      <c r="C13" s="31"/>
      <c r="D13" s="31"/>
      <c r="E13" s="31"/>
      <c r="F13" s="27">
        <v>28</v>
      </c>
      <c r="G13" s="30">
        <f t="shared" si="0"/>
        <v>4413.6000000000004</v>
      </c>
      <c r="H13" s="30"/>
      <c r="I13" s="30"/>
      <c r="J13" s="30"/>
      <c r="K13" s="29">
        <v>4413.6000000000004</v>
      </c>
      <c r="L13" s="22"/>
      <c r="M13" s="23"/>
      <c r="N13" s="23"/>
      <c r="O13" s="23"/>
      <c r="P13" s="23">
        <f t="shared" ref="P13:P25" si="3">K13/F13/3</f>
        <v>52.542857142857144</v>
      </c>
      <c r="Q13" s="24"/>
    </row>
    <row r="14" spans="1:17" s="25" customFormat="1" hidden="1" x14ac:dyDescent="0.2">
      <c r="A14" s="26" t="s">
        <v>16</v>
      </c>
      <c r="B14" s="27">
        <f>SUM(C14:F14)</f>
        <v>12.7</v>
      </c>
      <c r="C14" s="31"/>
      <c r="D14" s="31"/>
      <c r="E14" s="27"/>
      <c r="F14" s="27">
        <v>12.7</v>
      </c>
      <c r="G14" s="30">
        <f t="shared" si="0"/>
        <v>1816.3</v>
      </c>
      <c r="H14" s="32"/>
      <c r="I14" s="32"/>
      <c r="J14" s="32"/>
      <c r="K14" s="30">
        <v>1816.3</v>
      </c>
      <c r="L14" s="22"/>
      <c r="M14" s="23"/>
      <c r="N14" s="23"/>
      <c r="O14" s="23"/>
      <c r="P14" s="23">
        <f t="shared" si="3"/>
        <v>47.671916010498684</v>
      </c>
      <c r="Q14" s="24"/>
    </row>
    <row r="15" spans="1:17" s="25" customFormat="1" x14ac:dyDescent="0.2">
      <c r="A15" s="16" t="s">
        <v>17</v>
      </c>
      <c r="B15" s="33">
        <f>SUM(C15:F15)</f>
        <v>198.8</v>
      </c>
      <c r="C15" s="34">
        <f>SUM(C11:C14)</f>
        <v>1</v>
      </c>
      <c r="D15" s="34">
        <f>SUM(D11:D14)</f>
        <v>116.9</v>
      </c>
      <c r="E15" s="34">
        <f>SUM(E11:E14)</f>
        <v>5.0999999999999996</v>
      </c>
      <c r="F15" s="34">
        <f>SUM(F11:F14)</f>
        <v>75.8</v>
      </c>
      <c r="G15" s="35">
        <f t="shared" ref="G15" si="4">SUM(G11:G14)</f>
        <v>45534.799999999996</v>
      </c>
      <c r="H15" s="34">
        <f>SUM(H11:H14)</f>
        <v>622.6</v>
      </c>
      <c r="I15" s="34">
        <f>SUM(I11:I14)</f>
        <v>33665.4</v>
      </c>
      <c r="J15" s="34">
        <f>SUM(J11:J14)</f>
        <v>534.79999999999995</v>
      </c>
      <c r="K15" s="34">
        <f>SUM(K11:K14)</f>
        <v>10712</v>
      </c>
      <c r="L15" s="22"/>
      <c r="M15" s="23">
        <f t="shared" si="1"/>
        <v>103.76666666666667</v>
      </c>
      <c r="N15" s="23">
        <f t="shared" si="1"/>
        <v>47.99743370402053</v>
      </c>
      <c r="O15" s="23">
        <f t="shared" si="1"/>
        <v>17.477124183006534</v>
      </c>
      <c r="P15" s="23">
        <f t="shared" si="3"/>
        <v>47.106420404573441</v>
      </c>
      <c r="Q15" s="24"/>
    </row>
    <row r="16" spans="1:17" s="25" customFormat="1" ht="14.25" customHeight="1" x14ac:dyDescent="0.2">
      <c r="A16" s="16" t="s">
        <v>18</v>
      </c>
      <c r="B16" s="33">
        <f t="shared" ref="B16:B24" si="5">SUM(C16:F16)</f>
        <v>26.3</v>
      </c>
      <c r="C16" s="36"/>
      <c r="D16" s="37">
        <v>21</v>
      </c>
      <c r="E16" s="37">
        <v>5.3</v>
      </c>
      <c r="F16" s="36"/>
      <c r="G16" s="33">
        <f t="shared" ref="G16:G24" si="6">SUM(H16:K16)</f>
        <v>7205</v>
      </c>
      <c r="H16" s="36"/>
      <c r="I16" s="37">
        <v>6124.2</v>
      </c>
      <c r="J16" s="37">
        <v>1080.8</v>
      </c>
      <c r="K16" s="36"/>
      <c r="L16" s="22"/>
      <c r="M16" s="23"/>
      <c r="N16" s="23">
        <f t="shared" si="1"/>
        <v>48.604761904761908</v>
      </c>
      <c r="O16" s="23">
        <f t="shared" si="1"/>
        <v>33.987421383647799</v>
      </c>
      <c r="P16" s="23"/>
      <c r="Q16" s="24"/>
    </row>
    <row r="17" spans="1:17" s="25" customFormat="1" ht="14.25" customHeight="1" x14ac:dyDescent="0.2">
      <c r="A17" s="16" t="s">
        <v>19</v>
      </c>
      <c r="B17" s="33">
        <f>SUM(C17:F17)</f>
        <v>144</v>
      </c>
      <c r="C17" s="36"/>
      <c r="D17" s="34">
        <v>3</v>
      </c>
      <c r="E17" s="34">
        <v>3</v>
      </c>
      <c r="F17" s="34">
        <v>138</v>
      </c>
      <c r="G17" s="33">
        <f t="shared" si="6"/>
        <v>24153.5</v>
      </c>
      <c r="H17" s="36"/>
      <c r="I17" s="34">
        <v>1057.4000000000001</v>
      </c>
      <c r="J17" s="34">
        <v>583</v>
      </c>
      <c r="K17" s="34">
        <v>22513.1</v>
      </c>
      <c r="L17" s="22"/>
      <c r="M17" s="23"/>
      <c r="N17" s="23">
        <f t="shared" si="1"/>
        <v>58.744444444444447</v>
      </c>
      <c r="O17" s="23">
        <f t="shared" si="1"/>
        <v>32.388888888888893</v>
      </c>
      <c r="P17" s="23">
        <f t="shared" si="3"/>
        <v>54.379468599033807</v>
      </c>
      <c r="Q17" s="24"/>
    </row>
    <row r="18" spans="1:17" s="25" customFormat="1" ht="15" customHeight="1" x14ac:dyDescent="0.2">
      <c r="A18" s="38" t="s">
        <v>20</v>
      </c>
      <c r="B18" s="33">
        <f t="shared" si="5"/>
        <v>49</v>
      </c>
      <c r="C18" s="36"/>
      <c r="D18" s="34">
        <v>14</v>
      </c>
      <c r="E18" s="34">
        <v>2</v>
      </c>
      <c r="F18" s="34">
        <v>33</v>
      </c>
      <c r="G18" s="33">
        <f t="shared" si="6"/>
        <v>9831.2000000000007</v>
      </c>
      <c r="H18" s="34"/>
      <c r="I18" s="34">
        <v>3979.4</v>
      </c>
      <c r="J18" s="34">
        <v>360.3</v>
      </c>
      <c r="K18" s="34">
        <v>5491.5</v>
      </c>
      <c r="L18" s="22"/>
      <c r="M18" s="23"/>
      <c r="N18" s="23">
        <f t="shared" si="1"/>
        <v>47.37380952380952</v>
      </c>
      <c r="O18" s="23">
        <f t="shared" si="1"/>
        <v>30.025000000000002</v>
      </c>
      <c r="P18" s="23">
        <f t="shared" si="3"/>
        <v>55.469696969696969</v>
      </c>
      <c r="Q18" s="24"/>
    </row>
    <row r="19" spans="1:17" s="25" customFormat="1" x14ac:dyDescent="0.2">
      <c r="A19" s="16" t="s">
        <v>21</v>
      </c>
      <c r="B19" s="33">
        <f t="shared" si="5"/>
        <v>35.9</v>
      </c>
      <c r="C19" s="36"/>
      <c r="D19" s="34">
        <v>21.9</v>
      </c>
      <c r="E19" s="34">
        <v>2</v>
      </c>
      <c r="F19" s="34">
        <v>12</v>
      </c>
      <c r="G19" s="33">
        <f t="shared" si="6"/>
        <v>9052.1</v>
      </c>
      <c r="H19" s="36"/>
      <c r="I19" s="34">
        <v>6263.2</v>
      </c>
      <c r="J19" s="34">
        <v>430.3</v>
      </c>
      <c r="K19" s="34">
        <v>2358.6</v>
      </c>
      <c r="L19" s="22"/>
      <c r="M19" s="23"/>
      <c r="N19" s="23">
        <f t="shared" si="1"/>
        <v>47.665144596651452</v>
      </c>
      <c r="O19" s="23">
        <f t="shared" si="1"/>
        <v>35.858333333333334</v>
      </c>
      <c r="P19" s="23">
        <f t="shared" si="3"/>
        <v>65.516666666666666</v>
      </c>
      <c r="Q19" s="24"/>
    </row>
    <row r="20" spans="1:17" s="25" customFormat="1" x14ac:dyDescent="0.2">
      <c r="A20" s="16" t="s">
        <v>22</v>
      </c>
      <c r="B20" s="33">
        <f t="shared" si="5"/>
        <v>45</v>
      </c>
      <c r="C20" s="36"/>
      <c r="D20" s="34">
        <v>40</v>
      </c>
      <c r="E20" s="34">
        <v>5</v>
      </c>
      <c r="F20" s="34"/>
      <c r="G20" s="33">
        <f t="shared" si="6"/>
        <v>9834.1999999999989</v>
      </c>
      <c r="H20" s="36"/>
      <c r="I20" s="34">
        <v>9160.9</v>
      </c>
      <c r="J20" s="34">
        <v>673.3</v>
      </c>
      <c r="K20" s="36"/>
      <c r="L20" s="22"/>
      <c r="M20" s="23"/>
      <c r="N20" s="23">
        <f t="shared" si="1"/>
        <v>38.170416666666661</v>
      </c>
      <c r="O20" s="23">
        <f t="shared" si="1"/>
        <v>22.443333333333332</v>
      </c>
      <c r="P20" s="23"/>
      <c r="Q20" s="24"/>
    </row>
    <row r="21" spans="1:17" s="25" customFormat="1" x14ac:dyDescent="0.2">
      <c r="A21" s="16" t="s">
        <v>23</v>
      </c>
      <c r="B21" s="33">
        <f t="shared" si="5"/>
        <v>319.10000000000002</v>
      </c>
      <c r="C21" s="36"/>
      <c r="D21" s="34">
        <v>4</v>
      </c>
      <c r="E21" s="34">
        <v>8</v>
      </c>
      <c r="F21" s="34">
        <v>307.10000000000002</v>
      </c>
      <c r="G21" s="33">
        <f t="shared" si="6"/>
        <v>61470.2</v>
      </c>
      <c r="H21" s="34"/>
      <c r="I21" s="34">
        <v>1199.9000000000001</v>
      </c>
      <c r="J21" s="34">
        <v>1440.3</v>
      </c>
      <c r="K21" s="34">
        <v>58830</v>
      </c>
      <c r="L21" s="22"/>
      <c r="M21" s="23"/>
      <c r="N21" s="23">
        <f t="shared" si="1"/>
        <v>49.995833333333337</v>
      </c>
      <c r="O21" s="23">
        <f t="shared" si="1"/>
        <v>30.006249999999998</v>
      </c>
      <c r="P21" s="23">
        <f t="shared" si="3"/>
        <v>63.855421686746979</v>
      </c>
      <c r="Q21" s="24"/>
    </row>
    <row r="22" spans="1:17" s="40" customFormat="1" x14ac:dyDescent="0.2">
      <c r="A22" s="16" t="s">
        <v>24</v>
      </c>
      <c r="B22" s="35">
        <f t="shared" si="5"/>
        <v>3576.7</v>
      </c>
      <c r="C22" s="36"/>
      <c r="D22" s="37">
        <v>22.8</v>
      </c>
      <c r="E22" s="34">
        <v>4.9000000000000004</v>
      </c>
      <c r="F22" s="34">
        <v>3549</v>
      </c>
      <c r="G22" s="35">
        <f t="shared" si="6"/>
        <v>644432</v>
      </c>
      <c r="H22" s="36"/>
      <c r="I22" s="34">
        <v>5937.3</v>
      </c>
      <c r="J22" s="34">
        <v>683.4</v>
      </c>
      <c r="K22" s="34">
        <v>637811.30000000005</v>
      </c>
      <c r="L22" s="39"/>
      <c r="M22" s="23"/>
      <c r="N22" s="23">
        <f t="shared" si="1"/>
        <v>43.401315789473678</v>
      </c>
      <c r="O22" s="23">
        <f t="shared" si="1"/>
        <v>23.244897959183671</v>
      </c>
      <c r="P22" s="23">
        <f t="shared" si="3"/>
        <v>59.905259697567395</v>
      </c>
      <c r="Q22" s="24"/>
    </row>
    <row r="23" spans="1:17" s="25" customFormat="1" x14ac:dyDescent="0.2">
      <c r="A23" s="16" t="s">
        <v>25</v>
      </c>
      <c r="B23" s="33">
        <f t="shared" si="5"/>
        <v>4</v>
      </c>
      <c r="C23" s="36"/>
      <c r="D23" s="34">
        <v>4</v>
      </c>
      <c r="E23" s="34"/>
      <c r="F23" s="34"/>
      <c r="G23" s="33">
        <f t="shared" si="6"/>
        <v>1156.8</v>
      </c>
      <c r="H23" s="34"/>
      <c r="I23" s="34">
        <v>1156.8</v>
      </c>
      <c r="J23" s="34"/>
      <c r="K23" s="36"/>
      <c r="L23" s="22"/>
      <c r="M23" s="23"/>
      <c r="N23" s="23">
        <f t="shared" si="1"/>
        <v>48.199999999999996</v>
      </c>
      <c r="O23" s="23"/>
      <c r="P23" s="23"/>
      <c r="Q23" s="24"/>
    </row>
    <row r="24" spans="1:17" s="25" customFormat="1" x14ac:dyDescent="0.2">
      <c r="A24" s="16" t="s">
        <v>26</v>
      </c>
      <c r="B24" s="33">
        <f t="shared" si="5"/>
        <v>117</v>
      </c>
      <c r="C24" s="36"/>
      <c r="D24" s="34">
        <v>34</v>
      </c>
      <c r="E24" s="34">
        <v>4</v>
      </c>
      <c r="F24" s="34">
        <v>79</v>
      </c>
      <c r="G24" s="33">
        <f t="shared" si="6"/>
        <v>20813</v>
      </c>
      <c r="H24" s="34"/>
      <c r="I24" s="41">
        <v>8483.1</v>
      </c>
      <c r="J24" s="41">
        <v>649.9</v>
      </c>
      <c r="K24" s="41">
        <v>11680</v>
      </c>
      <c r="L24" s="22"/>
      <c r="M24" s="23"/>
      <c r="N24" s="23">
        <f t="shared" si="1"/>
        <v>41.583823529411767</v>
      </c>
      <c r="O24" s="23">
        <f t="shared" si="1"/>
        <v>27.079166666666666</v>
      </c>
      <c r="P24" s="23">
        <f t="shared" si="3"/>
        <v>49.282700421940923</v>
      </c>
      <c r="Q24" s="24"/>
    </row>
    <row r="25" spans="1:17" s="45" customFormat="1" x14ac:dyDescent="0.2">
      <c r="A25" s="42" t="s">
        <v>27</v>
      </c>
      <c r="B25" s="43">
        <f t="shared" ref="B25:K25" si="7">SUM(B15+B16+B17+B18+B19+B20+B21+B22+B23+B24)+B9+B10</f>
        <v>4536.7</v>
      </c>
      <c r="C25" s="43">
        <f t="shared" si="7"/>
        <v>4</v>
      </c>
      <c r="D25" s="43">
        <f t="shared" si="7"/>
        <v>296.60000000000002</v>
      </c>
      <c r="E25" s="43">
        <f t="shared" si="7"/>
        <v>42.199999999999996</v>
      </c>
      <c r="F25" s="43">
        <f t="shared" si="7"/>
        <v>4193.8999999999996</v>
      </c>
      <c r="G25" s="43">
        <f t="shared" si="7"/>
        <v>839922</v>
      </c>
      <c r="H25" s="43">
        <f t="shared" si="7"/>
        <v>2381.1999999999998</v>
      </c>
      <c r="I25" s="43">
        <f t="shared" si="7"/>
        <v>81357.700000000012</v>
      </c>
      <c r="J25" s="43">
        <f t="shared" si="7"/>
        <v>6786.5999999999995</v>
      </c>
      <c r="K25" s="43">
        <f t="shared" si="7"/>
        <v>749396.5</v>
      </c>
      <c r="L25" s="44"/>
      <c r="M25" s="23">
        <f t="shared" si="1"/>
        <v>99.216666666666654</v>
      </c>
      <c r="N25" s="23">
        <f t="shared" si="1"/>
        <v>45.716846482355585</v>
      </c>
      <c r="O25" s="23">
        <f t="shared" si="1"/>
        <v>26.803317535545023</v>
      </c>
      <c r="P25" s="23">
        <f t="shared" si="3"/>
        <v>59.56242002273143</v>
      </c>
      <c r="Q25" s="24"/>
    </row>
    <row r="26" spans="1:17" ht="9" hidden="1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7" hidden="1" x14ac:dyDescent="0.2">
      <c r="A27" s="47" t="s">
        <v>28</v>
      </c>
      <c r="B27" s="46"/>
      <c r="C27" s="46"/>
      <c r="D27" s="46"/>
      <c r="E27" s="46"/>
      <c r="F27" s="46"/>
      <c r="G27" s="46"/>
      <c r="H27" s="48" t="s">
        <v>29</v>
      </c>
      <c r="I27" s="48"/>
      <c r="J27" s="48"/>
      <c r="K27" s="48"/>
      <c r="L27" s="48"/>
    </row>
    <row r="28" spans="1:17" ht="14.25" hidden="1" x14ac:dyDescent="0.2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50"/>
      <c r="K28" s="50"/>
    </row>
    <row r="29" spans="1:17" ht="28.5" hidden="1" x14ac:dyDescent="0.2">
      <c r="A29" s="51" t="s">
        <v>31</v>
      </c>
      <c r="B29" s="52" t="s">
        <v>32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7" ht="14.25" x14ac:dyDescent="0.2">
      <c r="A30" s="51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7" ht="45" x14ac:dyDescent="0.2">
      <c r="A31" s="54" t="s">
        <v>33</v>
      </c>
      <c r="B31" s="55" t="s">
        <v>32</v>
      </c>
      <c r="C31" s="55"/>
      <c r="D31" s="55"/>
      <c r="E31" s="55"/>
      <c r="F31" s="55"/>
      <c r="G31" s="55"/>
      <c r="H31" s="55"/>
      <c r="I31" s="55"/>
      <c r="J31" s="55"/>
      <c r="K31" s="55"/>
    </row>
    <row r="32" spans="1:17" ht="14.25" x14ac:dyDescent="0.2">
      <c r="A32" s="56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">
      <c r="A33" s="57"/>
      <c r="B33" s="6"/>
      <c r="C33" s="6"/>
      <c r="D33" s="6"/>
      <c r="E33" s="58"/>
      <c r="F33" s="58"/>
      <c r="G33" s="58"/>
      <c r="H33" s="6"/>
      <c r="I33" s="6"/>
      <c r="J33" s="6"/>
      <c r="K33" s="6"/>
    </row>
    <row r="34" spans="1:11" x14ac:dyDescent="0.2">
      <c r="A34" s="59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0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0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mergeCells count="15">
    <mergeCell ref="H27:L27"/>
    <mergeCell ref="A28:I28"/>
    <mergeCell ref="B29:K29"/>
    <mergeCell ref="B31:K31"/>
    <mergeCell ref="E33:G33"/>
    <mergeCell ref="K1:L1"/>
    <mergeCell ref="A3:K3"/>
    <mergeCell ref="A6:A8"/>
    <mergeCell ref="B6:F6"/>
    <mergeCell ref="G6:K6"/>
    <mergeCell ref="L6:L8"/>
    <mergeCell ref="B7:B8"/>
    <mergeCell ref="C7:F7"/>
    <mergeCell ref="G7:G8"/>
    <mergeCell ref="H7:K7"/>
  </mergeCells>
  <pageMargins left="0.70866141732283472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Польщик</vt:lpstr>
      <vt:lpstr>Лист1</vt:lpstr>
      <vt:lpstr>Лист2</vt:lpstr>
      <vt:lpstr>Лист3</vt:lpstr>
      <vt:lpstr>Польщик!Область_печати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2022-07-21T14:24:32Z</dcterms:modified>
</cp:coreProperties>
</file>